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2. ARALIK\"/>
    </mc:Choice>
  </mc:AlternateContent>
  <xr:revisionPtr revIDLastSave="0" documentId="13_ncr:1_{5347E3BC-3ABA-4C14-A5D0-23D5870148E8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33" i="1" s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<sst xmlns="http://schemas.openxmlformats.org/spreadsheetml/2006/main" count="51" uniqueCount="45">
  <si>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</si>
  <si>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</si>
  <si>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</si>
  <si>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</si>
  <si>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</si>
  <si>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</si>
  <si>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</si>
  <si>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</si>
  <si>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</si>
  <si>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</si>
  <si>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</si>
  <si>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</si>
  <si>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</si>
  <si>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</si>
  <si>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</si>
  <si>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</si>
  <si>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</si>
  <si>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</si>
  <si>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</si>
  <si>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</si>
  <si>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</si>
  <si>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</si>
  <si>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</si>
  <si>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</si>
  <si>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</si>
  <si>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</si>
  <si>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</si>
  <si>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</si>
  <si>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</si>
  <si>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</si>
  <si>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</si>
  <si>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</si>
  <si>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</si>
  <si>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</si>
  <si>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</si>
  <si>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</si>
  <si>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</si>
  <si>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ADIYAMAN - GAZİANTEP SEFERİ</t>
  </si>
  <si>
    <t>KONAKLAMA</t>
  </si>
  <si>
    <t>42 FPH 25</t>
  </si>
  <si>
    <t>BAŞAK METAL</t>
  </si>
  <si>
    <t>MEHMET ÇEVİK</t>
  </si>
  <si>
    <t>ÖNDER BORU</t>
  </si>
  <si>
    <t>ÇETİNDAĞ METAL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</si>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</sst>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topLeftCell="A16" zoomScale="120" zoomScaleNormal="100" zoomScaleSheetLayoutView="120" workbookViewId="0">
      <selection activeCell="I28" sqref="I28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36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v>45650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40</v>
      </c>
      <c r="B5" s="61"/>
      <c r="C5" s="48">
        <v>45651</v>
      </c>
      <c r="D5" s="11"/>
      <c r="E5" s="12">
        <v>187435</v>
      </c>
      <c r="F5" s="1"/>
      <c r="G5" s="13" t="str">
        <f t="shared" ref="G5" si="0">IF(A5="","",(A5))</f>
        <v>BAŞAK METAL</v>
      </c>
      <c r="H5" s="12">
        <v>57435</v>
      </c>
      <c r="I5" s="12">
        <v>47850</v>
      </c>
      <c r="J5" s="12"/>
      <c r="K5" s="12">
        <f>IF(G5="","",SUM(E5-H5-I5-J5))</f>
        <v>82150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41</v>
      </c>
      <c r="B6" s="61"/>
      <c r="C6" s="48">
        <v>45651</v>
      </c>
      <c r="D6" s="11"/>
      <c r="E6" s="12">
        <v>20775</v>
      </c>
      <c r="F6" s="1"/>
      <c r="G6" s="13" t="str">
        <f>IF(A6="","",(A6))</f>
        <v>MEHMET ÇEVİK</v>
      </c>
      <c r="H6" s="12"/>
      <c r="I6" s="12"/>
      <c r="J6" s="12"/>
      <c r="K6" s="12">
        <f t="shared" ref="K6:K19" si="1">IF(G6="","",SUM(E6-H6-I6-J6))</f>
        <v>20775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42</v>
      </c>
      <c r="B7" s="61"/>
      <c r="C7" s="48">
        <v>45651</v>
      </c>
      <c r="D7" s="11"/>
      <c r="E7" s="12">
        <v>45000</v>
      </c>
      <c r="F7" s="1"/>
      <c r="G7" s="13" t="str">
        <f>IF(A7="","",(A7))</f>
        <v>ÖNDER BORU</v>
      </c>
      <c r="H7" s="12">
        <v>45000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 t="s">
        <v>43</v>
      </c>
      <c r="B8" s="61"/>
      <c r="C8" s="48">
        <v>45651</v>
      </c>
      <c r="D8" s="11"/>
      <c r="E8" s="12">
        <v>126450</v>
      </c>
      <c r="F8" s="1"/>
      <c r="G8" s="13" t="str">
        <f t="shared" ref="G8:G19" si="3">IF(A8="","",(A8))</f>
        <v>ÇETİNDAĞ METAL</v>
      </c>
      <c r="H8" s="12">
        <v>126450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9188.9500000000007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39</v>
      </c>
      <c r="C22" s="27"/>
      <c r="D22" s="16" t="s">
        <v>16</v>
      </c>
      <c r="E22" s="17">
        <f>SUM(E5:E21)</f>
        <v>379660</v>
      </c>
      <c r="F22" s="1"/>
      <c r="G22" s="16" t="s">
        <v>16</v>
      </c>
      <c r="H22" s="17">
        <f>SUM(H5:H19)</f>
        <v>228885</v>
      </c>
      <c r="I22" s="17">
        <f>SUM(I5:I21)</f>
        <v>47850</v>
      </c>
      <c r="J22" s="17">
        <f>SUM(J5:J21)</f>
        <v>0</v>
      </c>
      <c r="K22" s="17">
        <f>SUM(K5:K21)</f>
        <v>102925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464003</v>
      </c>
      <c r="D25" s="18">
        <v>465450</v>
      </c>
      <c r="E25" s="19">
        <f>IF(C25="","",SUM(D25-C25))</f>
        <v>1447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6578.95</v>
      </c>
      <c r="D26" s="21"/>
      <c r="E26" s="20">
        <f>IF(C26="","",SUM(C26/E25))</f>
        <v>4.5466136834830682</v>
      </c>
      <c r="F26" s="1"/>
      <c r="G26" s="11" t="s">
        <v>25</v>
      </c>
      <c r="H26" s="12"/>
      <c r="I26" s="12">
        <v>6578.95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9188.9500000000007</v>
      </c>
      <c r="D27" s="21"/>
      <c r="E27" s="22">
        <f>SUM(C27/E22)</f>
        <v>2.4203102776168151E-2</v>
      </c>
      <c r="F27" s="1"/>
      <c r="G27" s="11" t="s">
        <v>27</v>
      </c>
      <c r="H27" s="12">
        <v>1285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38</v>
      </c>
      <c r="H28" s="12">
        <v>1100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 t="s">
        <v>44</v>
      </c>
      <c r="H29" s="12">
        <v>225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IF(H22="","",SUM(H26:I32))</f>
        <v>9188.9500000000007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219696.05</v>
      </c>
      <c r="D36" s="1"/>
      <c r="E36" s="1"/>
      <c r="F36" s="1"/>
      <c r="G36" s="26" t="s">
        <v>30</v>
      </c>
      <c r="H36" s="15">
        <f>IF(H33="","",SUM(H22-H33))</f>
        <v>219696.05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2024-12-26T08:36:49Z</cp:lastPrinted>
  <dcterms:created xsi:type="dcterms:W3CDTF">2022-08-24T05:29:34Z</dcterms:created>
  <dcterms:modified xsi:type="dcterms:W3CDTF">2024-12-26T08:36:50Z</dcterms:modified>
</cp:coreProperties>
</file>